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60" windowWidth="21720" windowHeight="16600" tabRatio="500" activeTab="0"/>
  </bookViews>
  <sheets>
    <sheet name="LM317" sheetId="1" r:id="rId1"/>
    <sheet name="RC" sheetId="2" r:id="rId2"/>
  </sheets>
  <definedNames/>
  <calcPr fullCalcOnLoad="1"/>
</workbook>
</file>

<file path=xl/sharedStrings.xml><?xml version="1.0" encoding="utf-8"?>
<sst xmlns="http://schemas.openxmlformats.org/spreadsheetml/2006/main" count="38" uniqueCount="28">
  <si>
    <t>LM317-calc</t>
  </si>
  <si>
    <t>Max</t>
  </si>
  <si>
    <t>Min</t>
  </si>
  <si>
    <t>Pd,R1 [mW]</t>
  </si>
  <si>
    <t>Pd,R2 [mW]</t>
  </si>
  <si>
    <t>Pd,R3 [mW]</t>
  </si>
  <si>
    <t>Pd, R2+R3 [mw]</t>
  </si>
  <si>
    <t>R1 (load) [Ω]</t>
  </si>
  <si>
    <t>R2 (fixed) [Ω]</t>
  </si>
  <si>
    <t>R3 (variable) [Ω]</t>
  </si>
  <si>
    <t>Vref [V]</t>
  </si>
  <si>
    <t>Vout [V]</t>
  </si>
  <si>
    <t>Iadj [uA]</t>
  </si>
  <si>
    <t>Imin [mA]</t>
  </si>
  <si>
    <t>R (Ohm)</t>
  </si>
  <si>
    <t>C (uF)</t>
  </si>
  <si>
    <t>F (Hz)</t>
  </si>
  <si>
    <t>R1 (Ohm)</t>
  </si>
  <si>
    <t>R2 (Ohm)</t>
  </si>
  <si>
    <t>Rt (Ohm)</t>
  </si>
  <si>
    <t>Enter values in blue to get value in green</t>
  </si>
  <si>
    <t>Parallel Resistors</t>
  </si>
  <si>
    <t>RC Filter Cutoff</t>
  </si>
  <si>
    <t>Values in pink are generic for an LM317 - check the datasheet for your chose regulator for details.</t>
  </si>
  <si>
    <t>Enter values in blue to get value in green</t>
  </si>
  <si>
    <t>Comments</t>
  </si>
  <si>
    <t>Check against regulator datasheet</t>
  </si>
  <si>
    <t>Check against resistor power ratings</t>
  </si>
</sst>
</file>

<file path=xl/styles.xml><?xml version="1.0" encoding="utf-8"?>
<styleSheet xmlns="http://schemas.openxmlformats.org/spreadsheetml/2006/main">
  <numFmts count="14">
    <numFmt numFmtId="5" formatCode="&quot;Dkr&quot;#,##0_);\(&quot;Dkr&quot;#,##0\)"/>
    <numFmt numFmtId="6" formatCode="&quot;Dkr&quot;#,##0_);[Red]\(&quot;Dkr&quot;#,##0\)"/>
    <numFmt numFmtId="7" formatCode="&quot;Dkr&quot;#,##0.00_);\(&quot;Dkr&quot;#,##0.00\)"/>
    <numFmt numFmtId="8" formatCode="&quot;Dkr&quot;#,##0.00_);[Red]\(&quot;Dkr&quot;#,##0.00\)"/>
    <numFmt numFmtId="42" formatCode="_(&quot;Dkr&quot;* #,##0_);_(&quot;Dkr&quot;* \(#,##0\);_(&quot;Dkr&quot;* &quot;-&quot;_);_(@_)"/>
    <numFmt numFmtId="41" formatCode="_(* #,##0_);_(* \(#,##0\);_(* &quot;-&quot;_);_(@_)"/>
    <numFmt numFmtId="44" formatCode="_(&quot;Dkr&quot;* #,##0.00_);_(&quot;Dkr&quot;* \(#,##0.00\);_(&quot;Dk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sz val="8"/>
      <name val="Verdana"/>
      <family val="0"/>
    </font>
    <font>
      <b/>
      <sz val="11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6" borderId="4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2" fontId="0" fillId="4" borderId="4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2" fontId="1" fillId="3" borderId="5" xfId="0" applyNumberFormat="1" applyFont="1" applyFill="1" applyBorder="1" applyAlignment="1">
      <alignment/>
    </xf>
    <xf numFmtId="2" fontId="1" fillId="6" borderId="4" xfId="0" applyNumberFormat="1" applyFont="1" applyFill="1" applyBorder="1" applyAlignment="1">
      <alignment/>
    </xf>
    <xf numFmtId="2" fontId="1" fillId="6" borderId="0" xfId="0" applyNumberFormat="1" applyFont="1" applyFill="1" applyBorder="1" applyAlignment="1">
      <alignment/>
    </xf>
    <xf numFmtId="2" fontId="1" fillId="6" borderId="5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2" fontId="0" fillId="4" borderId="5" xfId="0" applyNumberFormat="1" applyFill="1" applyBorder="1" applyAlignment="1">
      <alignment/>
    </xf>
    <xf numFmtId="2" fontId="1" fillId="3" borderId="6" xfId="0" applyNumberFormat="1" applyFont="1" applyFill="1" applyBorder="1" applyAlignment="1">
      <alignment/>
    </xf>
    <xf numFmtId="2" fontId="0" fillId="4" borderId="7" xfId="0" applyNumberFormat="1" applyFont="1" applyFill="1" applyBorder="1" applyAlignment="1">
      <alignment/>
    </xf>
    <xf numFmtId="2" fontId="0" fillId="4" borderId="8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1" fillId="3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1" fillId="3" borderId="7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E9" sqref="E9"/>
    </sheetView>
  </sheetViews>
  <sheetFormatPr defaultColWidth="11.00390625" defaultRowHeight="12.75"/>
  <cols>
    <col min="1" max="1" width="14.625" style="0" customWidth="1"/>
    <col min="3" max="3" width="12.375" style="0" customWidth="1"/>
    <col min="5" max="5" width="15.00390625" style="0" customWidth="1"/>
  </cols>
  <sheetData>
    <row r="1" ht="18">
      <c r="A1" s="1" t="s">
        <v>0</v>
      </c>
    </row>
    <row r="2" spans="1:2" ht="12.75">
      <c r="A2" s="2" t="s">
        <v>12</v>
      </c>
      <c r="B2" s="5">
        <v>50</v>
      </c>
    </row>
    <row r="3" spans="1:7" ht="12.75">
      <c r="A3" s="2" t="s">
        <v>10</v>
      </c>
      <c r="B3" s="5">
        <v>1.25</v>
      </c>
      <c r="E3" s="2" t="s">
        <v>13</v>
      </c>
      <c r="F3" s="3">
        <f>(B3/B4)*1000</f>
        <v>10.416666666666666</v>
      </c>
      <c r="G3" t="s">
        <v>26</v>
      </c>
    </row>
    <row r="4" spans="1:4" ht="12.75">
      <c r="A4" s="2" t="s">
        <v>7</v>
      </c>
      <c r="B4" s="4">
        <v>120</v>
      </c>
      <c r="C4" s="2" t="s">
        <v>3</v>
      </c>
      <c r="D4" s="3">
        <f>(($B$3*$B$3)/B4)*1000</f>
        <v>13.020833333333334</v>
      </c>
    </row>
    <row r="5" spans="1:4" ht="12.75">
      <c r="A5" s="2" t="s">
        <v>8</v>
      </c>
      <c r="B5" s="4">
        <v>360</v>
      </c>
      <c r="C5" s="2" t="s">
        <v>4</v>
      </c>
      <c r="D5" s="3">
        <f>((($C$9-$B$3)*($B$3/$B$4))*1000)*(B5/(B5+B6))</f>
        <v>39.24999999999999</v>
      </c>
    </row>
    <row r="6" spans="1:7" ht="12.75">
      <c r="A6" s="2" t="s">
        <v>9</v>
      </c>
      <c r="B6" s="4">
        <v>0</v>
      </c>
      <c r="C6" s="2" t="s">
        <v>5</v>
      </c>
      <c r="D6" s="3">
        <f>((($C$9-$B$3)*($B$3/$B$4))*1000)*(B6/(B5+B6))</f>
        <v>0</v>
      </c>
      <c r="E6" s="2" t="s">
        <v>6</v>
      </c>
      <c r="F6" s="3">
        <f>D5+D6</f>
        <v>39.24999999999999</v>
      </c>
      <c r="G6" t="s">
        <v>27</v>
      </c>
    </row>
    <row r="8" spans="1:3" ht="12.75">
      <c r="A8" s="2" t="s">
        <v>11</v>
      </c>
      <c r="B8" s="2" t="s">
        <v>2</v>
      </c>
      <c r="C8" s="2" t="s">
        <v>1</v>
      </c>
    </row>
    <row r="9" spans="2:3" ht="12.75">
      <c r="B9" s="3">
        <f>(B3*(1+((B5)/B4)))+((B2*0.000001)*(B5))</f>
        <v>5.018</v>
      </c>
      <c r="C9" s="3">
        <f>(B3*(1+((B5+B6)/B4)))+((B2*0.000001)*(B5+B6))</f>
        <v>5.018</v>
      </c>
    </row>
    <row r="12" ht="12.75">
      <c r="A12" s="6" t="s">
        <v>25</v>
      </c>
    </row>
    <row r="13" ht="12.75">
      <c r="A13" s="32" t="s">
        <v>24</v>
      </c>
    </row>
    <row r="14" ht="12.75">
      <c r="A14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0"/>
  <sheetViews>
    <sheetView workbookViewId="0" topLeftCell="A1">
      <selection activeCell="C28" sqref="C28"/>
    </sheetView>
  </sheetViews>
  <sheetFormatPr defaultColWidth="11.00390625" defaultRowHeight="12.75"/>
  <cols>
    <col min="2" max="3" width="12.00390625" style="0" customWidth="1"/>
  </cols>
  <sheetData>
    <row r="1" ht="13.5" thickBot="1"/>
    <row r="2" spans="1:3" ht="13.5">
      <c r="A2" s="7" t="s">
        <v>22</v>
      </c>
      <c r="B2" s="8"/>
      <c r="C2" s="9"/>
    </row>
    <row r="3" spans="1:3" ht="12.75">
      <c r="A3" s="10" t="s">
        <v>14</v>
      </c>
      <c r="B3" s="11" t="s">
        <v>15</v>
      </c>
      <c r="C3" s="12" t="s">
        <v>16</v>
      </c>
    </row>
    <row r="4" spans="1:3" ht="12.75">
      <c r="A4" s="13">
        <v>32</v>
      </c>
      <c r="B4" s="14">
        <v>999</v>
      </c>
      <c r="C4" s="15">
        <f>1/((6.28)*(B4*0.000001)*(A4))</f>
        <v>4.981095745426956</v>
      </c>
    </row>
    <row r="5" spans="1:3" ht="12.75">
      <c r="A5" s="16" t="s">
        <v>14</v>
      </c>
      <c r="B5" s="17" t="s">
        <v>15</v>
      </c>
      <c r="C5" s="18" t="s">
        <v>16</v>
      </c>
    </row>
    <row r="6" spans="1:3" ht="12.75">
      <c r="A6" s="13">
        <v>32</v>
      </c>
      <c r="B6" s="19">
        <f>(1/((6.28)*(A6)*(C6)))*1000000</f>
        <v>999.2198091729977</v>
      </c>
      <c r="C6" s="20">
        <v>4.98</v>
      </c>
    </row>
    <row r="7" spans="1:3" ht="12.75">
      <c r="A7" s="16" t="s">
        <v>14</v>
      </c>
      <c r="B7" s="17" t="s">
        <v>15</v>
      </c>
      <c r="C7" s="18" t="s">
        <v>16</v>
      </c>
    </row>
    <row r="8" spans="1:3" ht="13.5" thickBot="1">
      <c r="A8" s="21">
        <f>1/((6.28)*(B8*0.000001)*(C8))</f>
        <v>31.847133757961785</v>
      </c>
      <c r="B8" s="22">
        <v>1000</v>
      </c>
      <c r="C8" s="23">
        <v>5</v>
      </c>
    </row>
    <row r="9" spans="1:3" ht="12.75">
      <c r="A9" s="24"/>
      <c r="B9" s="25"/>
      <c r="C9" s="25"/>
    </row>
    <row r="10" spans="1:3" ht="12.75">
      <c r="A10" t="s">
        <v>20</v>
      </c>
      <c r="B10" s="25"/>
      <c r="C10" s="25"/>
    </row>
    <row r="11" spans="1:3" ht="12.75">
      <c r="A11" s="24"/>
      <c r="B11" s="25"/>
      <c r="C11" s="25"/>
    </row>
    <row r="12" spans="1:3" ht="12.75">
      <c r="A12" s="24"/>
      <c r="B12" s="25"/>
      <c r="C12" s="25"/>
    </row>
    <row r="13" ht="13.5" thickBot="1"/>
    <row r="14" spans="1:3" ht="13.5">
      <c r="A14" s="7" t="s">
        <v>21</v>
      </c>
      <c r="B14" s="8"/>
      <c r="C14" s="9"/>
    </row>
    <row r="15" spans="1:3" ht="12.75">
      <c r="A15" s="10" t="s">
        <v>17</v>
      </c>
      <c r="B15" s="11" t="s">
        <v>18</v>
      </c>
      <c r="C15" s="12" t="s">
        <v>19</v>
      </c>
    </row>
    <row r="16" spans="1:3" ht="12.75">
      <c r="A16" s="26">
        <v>1210</v>
      </c>
      <c r="B16" s="27">
        <v>1100</v>
      </c>
      <c r="C16" s="28">
        <f>1/((1/A16)+(1/B16))</f>
        <v>576.1904761904761</v>
      </c>
    </row>
    <row r="17" spans="1:3" ht="12.75">
      <c r="A17" s="10" t="s">
        <v>17</v>
      </c>
      <c r="B17" s="11" t="s">
        <v>18</v>
      </c>
      <c r="C17" s="12" t="s">
        <v>19</v>
      </c>
    </row>
    <row r="18" spans="1:3" ht="13.5" thickBot="1">
      <c r="A18" s="29">
        <v>1210</v>
      </c>
      <c r="B18" s="30">
        <f>1/((1/C18)-(1/A18))</f>
        <v>1113.968253968254</v>
      </c>
      <c r="C18" s="31">
        <v>580</v>
      </c>
    </row>
    <row r="20" ht="12.75">
      <c r="A20" t="s">
        <v>20</v>
      </c>
    </row>
  </sheetData>
  <mergeCells count="2">
    <mergeCell ref="A2:C2"/>
    <mergeCell ref="A14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Uffe Nisbeth</dc:creator>
  <cp:keywords/>
  <dc:description/>
  <cp:lastModifiedBy>Uffe Nisbeth</cp:lastModifiedBy>
  <dcterms:created xsi:type="dcterms:W3CDTF">2005-12-07T22:04:07Z</dcterms:created>
  <dcterms:modified xsi:type="dcterms:W3CDTF">2013-09-07T19:41:42Z</dcterms:modified>
  <cp:category/>
  <cp:version/>
  <cp:contentType/>
  <cp:contentStatus/>
</cp:coreProperties>
</file>